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\\192.168.10.4\pub\Прайсы новые\"/>
    </mc:Choice>
  </mc:AlternateContent>
  <xr:revisionPtr revIDLastSave="0" documentId="13_ncr:1_{BF70E3EC-908D-4DE3-AE5A-664243A6233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профлист , штак " sheetId="2" r:id="rId1"/>
    <sheet name="рассчеты " sheetId="4" r:id="rId2"/>
    <sheet name="столбы и лаги для забора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4" l="1"/>
  <c r="D2" i="4"/>
  <c r="C8" i="4"/>
  <c r="C5" i="4"/>
  <c r="B8" i="4"/>
  <c r="D8" i="4" s="1"/>
  <c r="B5" i="4"/>
  <c r="G41" i="3" l="1"/>
  <c r="F41" i="3"/>
  <c r="C41" i="3"/>
  <c r="B41" i="3"/>
  <c r="G40" i="3"/>
  <c r="F40" i="3"/>
  <c r="C40" i="3"/>
  <c r="B40" i="3"/>
  <c r="G38" i="3"/>
  <c r="F38" i="3"/>
  <c r="C38" i="3"/>
  <c r="B38" i="3"/>
  <c r="G37" i="3"/>
  <c r="F37" i="3"/>
  <c r="C37" i="3"/>
  <c r="B37" i="3"/>
  <c r="G36" i="3"/>
  <c r="F36" i="3"/>
  <c r="C36" i="3"/>
  <c r="B36" i="3"/>
  <c r="G35" i="3"/>
  <c r="F35" i="3"/>
  <c r="C35" i="3"/>
  <c r="B35" i="3"/>
  <c r="G34" i="3"/>
  <c r="F34" i="3"/>
  <c r="C34" i="3"/>
  <c r="B34" i="3"/>
  <c r="G33" i="3"/>
  <c r="F33" i="3"/>
  <c r="C33" i="3"/>
  <c r="B33" i="3"/>
  <c r="C29" i="3"/>
  <c r="B29" i="3"/>
  <c r="C28" i="3"/>
  <c r="B28" i="3"/>
  <c r="C27" i="3"/>
  <c r="B27" i="3"/>
  <c r="G24" i="3"/>
  <c r="F24" i="3"/>
  <c r="E24" i="3"/>
  <c r="D24" i="3"/>
  <c r="C24" i="3"/>
  <c r="B24" i="3"/>
  <c r="G23" i="3"/>
  <c r="F23" i="3"/>
  <c r="E23" i="3"/>
  <c r="D23" i="3"/>
  <c r="C23" i="3"/>
  <c r="B23" i="3"/>
  <c r="G21" i="3"/>
  <c r="F21" i="3"/>
  <c r="E21" i="3"/>
  <c r="D21" i="3"/>
  <c r="C21" i="3"/>
  <c r="B21" i="3"/>
  <c r="G20" i="3"/>
  <c r="F20" i="3"/>
  <c r="E20" i="3"/>
  <c r="D20" i="3"/>
  <c r="C20" i="3"/>
  <c r="B20" i="3"/>
  <c r="G18" i="3"/>
  <c r="F18" i="3"/>
  <c r="E18" i="3"/>
  <c r="D18" i="3"/>
  <c r="C18" i="3"/>
  <c r="B18" i="3"/>
  <c r="G17" i="3"/>
  <c r="F17" i="3"/>
  <c r="E17" i="3"/>
  <c r="D17" i="3"/>
  <c r="C17" i="3"/>
  <c r="B17" i="3"/>
  <c r="G16" i="3"/>
  <c r="F16" i="3"/>
  <c r="E16" i="3"/>
  <c r="D16" i="3"/>
  <c r="C16" i="3"/>
  <c r="B16" i="3"/>
  <c r="G15" i="3"/>
  <c r="F15" i="3"/>
  <c r="E15" i="3"/>
  <c r="D15" i="3"/>
  <c r="C15" i="3"/>
  <c r="B15" i="3"/>
  <c r="G11" i="3"/>
  <c r="F11" i="3"/>
  <c r="E11" i="3"/>
  <c r="D11" i="3"/>
  <c r="C11" i="3"/>
  <c r="B11" i="3"/>
  <c r="G10" i="3"/>
  <c r="F10" i="3"/>
  <c r="E10" i="3"/>
  <c r="D10" i="3"/>
  <c r="C10" i="3"/>
  <c r="B10" i="3"/>
  <c r="G8" i="3"/>
  <c r="F8" i="3"/>
  <c r="E8" i="3"/>
  <c r="D8" i="3"/>
  <c r="C8" i="3"/>
  <c r="B8" i="3"/>
  <c r="G7" i="3"/>
  <c r="F7" i="3"/>
  <c r="E7" i="3"/>
  <c r="D7" i="3"/>
  <c r="C7" i="3"/>
  <c r="B7" i="3"/>
  <c r="G6" i="3"/>
  <c r="F6" i="3"/>
  <c r="E6" i="3"/>
  <c r="D6" i="3"/>
  <c r="C6" i="3"/>
  <c r="B6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<sst xmlns="http://schemas.openxmlformats.org/spreadsheetml/2006/main" count="115" uniqueCount="63">
  <si>
    <t>ПРОФНАСТИЛ</t>
  </si>
  <si>
    <t xml:space="preserve">наименование профиля </t>
  </si>
  <si>
    <t xml:space="preserve">внешний вид </t>
  </si>
  <si>
    <t>размеры</t>
  </si>
  <si>
    <t>покрытие</t>
  </si>
  <si>
    <t>цена профнастила, м2</t>
  </si>
  <si>
    <t>толщина профнастила, мм</t>
  </si>
  <si>
    <t>С-8</t>
  </si>
  <si>
    <t>цинк</t>
  </si>
  <si>
    <t>Полимерное покрытие</t>
  </si>
  <si>
    <t>МП-20</t>
  </si>
  <si>
    <t>МЕТАЛЛИЧЕСКИЙ ШТАКЕТНИК</t>
  </si>
  <si>
    <t>цена металлического штакетника, м2</t>
  </si>
  <si>
    <t>толщина штакетника, мм</t>
  </si>
  <si>
    <t>КАНТРИ-100</t>
  </si>
  <si>
    <t>П-ОБРАЗНЫЙ -90</t>
  </si>
  <si>
    <t>ТРАПЕЦИЯ-120</t>
  </si>
  <si>
    <t>ЖАЛЮЗИ</t>
  </si>
  <si>
    <t>СНЕГОДЕРЖАТЕЛИ</t>
  </si>
  <si>
    <t>МЕТАЛЛОЧЕРЕПИЦА</t>
  </si>
  <si>
    <t>Труба новая</t>
  </si>
  <si>
    <t xml:space="preserve">высота </t>
  </si>
  <si>
    <t xml:space="preserve">квадратная </t>
  </si>
  <si>
    <t>грунт</t>
  </si>
  <si>
    <t>полимер</t>
  </si>
  <si>
    <t>60*60/2,0</t>
  </si>
  <si>
    <t>60*60/3,0</t>
  </si>
  <si>
    <t>80*80/3,0</t>
  </si>
  <si>
    <t>100*100/4,0</t>
  </si>
  <si>
    <t xml:space="preserve">круглая </t>
  </si>
  <si>
    <t>57/3,0</t>
  </si>
  <si>
    <t>76/3,0</t>
  </si>
  <si>
    <t>40*20/1,5</t>
  </si>
  <si>
    <t>40*20/2,0</t>
  </si>
  <si>
    <t>Столбы с приварным кронштейном /навесом (под дверь)</t>
  </si>
  <si>
    <t>Столбы под съемный кронштейн</t>
  </si>
  <si>
    <t>Кронштейны для крепления лаг к столбу</t>
  </si>
  <si>
    <t>оцинк</t>
  </si>
  <si>
    <t>80*80/2,0</t>
  </si>
  <si>
    <t>100*100/2,0</t>
  </si>
  <si>
    <t>Лаги (прожилины)</t>
  </si>
  <si>
    <t>СЕКЦИИ ДЛЯ ВАЛЬЕРОВ</t>
  </si>
  <si>
    <t>СЕКЦИИ С УГОЛКОМ ПО ПЕРИМЕТРУ</t>
  </si>
  <si>
    <t>СЕКЦИИ НА ЛАГАХ (КРАПЕЖ Ч/З КРОНШТЕЙНЫ)</t>
  </si>
  <si>
    <t>ШИРИНА*ВЫСОТА</t>
  </si>
  <si>
    <t>ГРУНТ</t>
  </si>
  <si>
    <t>ПОЛИМЕР</t>
  </si>
  <si>
    <t>2,0*1,5</t>
  </si>
  <si>
    <t>2,0*2,0</t>
  </si>
  <si>
    <t>2,5*1,5</t>
  </si>
  <si>
    <t>2,5*2,0</t>
  </si>
  <si>
    <t>3,0*1,5</t>
  </si>
  <si>
    <t>3,0*2,0</t>
  </si>
  <si>
    <t>СЕКЦИЯ С ДВЕРЬЮ</t>
  </si>
  <si>
    <t xml:space="preserve">ДВЕРЬ </t>
  </si>
  <si>
    <t>0,8*1,5</t>
  </si>
  <si>
    <t>0,8*2,0</t>
  </si>
  <si>
    <t>Полимерное покрытие односторонеее</t>
  </si>
  <si>
    <t>Полимерное покрытие двухстороннее (8017, 7024)</t>
  </si>
  <si>
    <t>штакетник</t>
  </si>
  <si>
    <t>Длина забора (М.П.)</t>
  </si>
  <si>
    <t>шаг между штакетником</t>
  </si>
  <si>
    <t>Количество штакетника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</si>
</sst>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6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" fontId="2" fillId="2" borderId="7" xfId="0" applyNumberFormat="1" applyFont="1" applyFill="1" applyBorder="1" applyAlignment="1">
      <alignment horizontal="center" vertical="center"/>
    </xf>
    <xf numFmtId="0" fontId="0" fillId="0" borderId="7" xfId="0" applyBorder="1"/>
    <xf numFmtId="1" fontId="2" fillId="2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2" borderId="0" xfId="0" applyFill="1"/>
    <xf numFmtId="1" fontId="0" fillId="0" borderId="2" xfId="0" applyNumberForma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3" xfId="0" applyFont="1" applyBorder="1"/>
    <xf numFmtId="1" fontId="0" fillId="0" borderId="3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27" xfId="0" applyFill="1" applyBorder="1"/>
    <xf numFmtId="1" fontId="0" fillId="3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eg"/><Relationship Id="rId16" Type="http://schemas.openxmlformats.org/officeDocument/2006/relationships/image" Target="../media/image16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jpe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214696</xdr:colOff>
      <xdr:row>4</xdr:row>
      <xdr:rowOff>266700</xdr:rowOff>
    </xdr:from>
    <xdr:to>
      <xdr:col>3</xdr:col>
      <xdr:colOff>3490782</xdr:colOff>
      <xdr:row>5</xdr:row>
      <xdr:rowOff>238125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A519ED0-9DD4-4DC6-AC56-EDADB0C8F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0121" y="1114425"/>
          <a:ext cx="3276086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4</xdr:row>
      <xdr:rowOff>243741</xdr:rowOff>
    </xdr:from>
    <xdr:to>
      <xdr:col>2</xdr:col>
      <xdr:colOff>2990850</xdr:colOff>
      <xdr:row>5</xdr:row>
      <xdr:rowOff>329836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49023A0-D35F-4AAE-9BD7-63DBEDE13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1091466"/>
          <a:ext cx="2981325" cy="714745"/>
        </a:xfrm>
        <a:prstGeom prst="rect">
          <a:avLst/>
        </a:prstGeom>
      </xdr:spPr>
    </xdr:pic>
    <xdr:clientData/>
  </xdr:twoCellAnchor>
  <xdr:twoCellAnchor editAs="oneCell">
    <xdr:from>
      <xdr:col>3</xdr:col>
      <xdr:colOff>214696</xdr:colOff>
      <xdr:row>4</xdr:row>
      <xdr:rowOff>266700</xdr:rowOff>
    </xdr:from>
    <xdr:to>
      <xdr:col>3</xdr:col>
      <xdr:colOff>3490782</xdr:colOff>
      <xdr:row>5</xdr:row>
      <xdr:rowOff>238125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38FC0BBF-D4A9-4B7F-9B4F-0FB664592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0121" y="1114425"/>
          <a:ext cx="3276086" cy="600075"/>
        </a:xfrm>
        <a:prstGeom prst="rect">
          <a:avLst/>
        </a:prstGeom>
      </xdr:spPr>
    </xdr:pic>
    <xdr:clientData/>
  </xdr:twoCellAnchor>
  <xdr:twoCellAnchor editAs="oneCell">
    <xdr:from>
      <xdr:col>3</xdr:col>
      <xdr:colOff>733425</xdr:colOff>
      <xdr:row>23</xdr:row>
      <xdr:rowOff>436124</xdr:rowOff>
    </xdr:from>
    <xdr:to>
      <xdr:col>3</xdr:col>
      <xdr:colOff>3114675</xdr:colOff>
      <xdr:row>25</xdr:row>
      <xdr:rowOff>241301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540A60E-4822-4566-BF85-2E1210C1D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13761599"/>
          <a:ext cx="2381250" cy="146252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4</xdr:row>
      <xdr:rowOff>243741</xdr:rowOff>
    </xdr:from>
    <xdr:to>
      <xdr:col>2</xdr:col>
      <xdr:colOff>2990850</xdr:colOff>
      <xdr:row>5</xdr:row>
      <xdr:rowOff>329836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FA4843E-3BE4-4A04-8AE4-651C3A268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1091466"/>
          <a:ext cx="2981325" cy="71474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</xdr:row>
      <xdr:rowOff>447675</xdr:rowOff>
    </xdr:from>
    <xdr:to>
      <xdr:col>2</xdr:col>
      <xdr:colOff>2276475</xdr:colOff>
      <xdr:row>16</xdr:row>
      <xdr:rowOff>352424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5CB14C1D-BC09-465C-99B5-2D774B90E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6315075"/>
          <a:ext cx="1838325" cy="15620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381001</xdr:colOff>
      <xdr:row>14</xdr:row>
      <xdr:rowOff>670477</xdr:rowOff>
    </xdr:from>
    <xdr:to>
      <xdr:col>3</xdr:col>
      <xdr:colOff>3105151</xdr:colOff>
      <xdr:row>16</xdr:row>
      <xdr:rowOff>657224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244DA171-C2CE-4AC1-8E4C-518B0EC9F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6" y="6537877"/>
          <a:ext cx="2724150" cy="1644097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838201</xdr:colOff>
      <xdr:row>17</xdr:row>
      <xdr:rowOff>266700</xdr:rowOff>
    </xdr:from>
    <xdr:to>
      <xdr:col>2</xdr:col>
      <xdr:colOff>2109864</xdr:colOff>
      <xdr:row>19</xdr:row>
      <xdr:rowOff>76199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8CAC3A16-49BF-44E5-A2D5-E9276A950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1" y="8620125"/>
          <a:ext cx="1271663" cy="1466849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866775</xdr:colOff>
      <xdr:row>20</xdr:row>
      <xdr:rowOff>523875</xdr:rowOff>
    </xdr:from>
    <xdr:to>
      <xdr:col>2</xdr:col>
      <xdr:colOff>2270302</xdr:colOff>
      <xdr:row>22</xdr:row>
      <xdr:rowOff>419099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2C7918AE-3A4B-4FD0-9E1F-C75BC9FC5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11363325"/>
          <a:ext cx="1403527" cy="1552574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552451</xdr:colOff>
      <xdr:row>20</xdr:row>
      <xdr:rowOff>361950</xdr:rowOff>
    </xdr:from>
    <xdr:to>
      <xdr:col>3</xdr:col>
      <xdr:colOff>3231145</xdr:colOff>
      <xdr:row>22</xdr:row>
      <xdr:rowOff>209550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2A8C7E26-B9C2-45DD-8738-772C768E8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7876" y="11201400"/>
          <a:ext cx="2678694" cy="1504950"/>
        </a:xfrm>
        <a:prstGeom prst="rect">
          <a:avLst/>
        </a:prstGeom>
      </xdr:spPr>
    </xdr:pic>
    <xdr:clientData/>
  </xdr:twoCellAnchor>
  <xdr:twoCellAnchor editAs="oneCell">
    <xdr:from>
      <xdr:col>3</xdr:col>
      <xdr:colOff>78285</xdr:colOff>
      <xdr:row>8</xdr:row>
      <xdr:rowOff>53422</xdr:rowOff>
    </xdr:from>
    <xdr:to>
      <xdr:col>3</xdr:col>
      <xdr:colOff>3307418</xdr:colOff>
      <xdr:row>9</xdr:row>
      <xdr:rowOff>129622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77334AC6-19F7-4372-8D9A-577C0FE3F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3710" y="3634822"/>
          <a:ext cx="3229133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27333</xdr:colOff>
      <xdr:row>8</xdr:row>
      <xdr:rowOff>6210</xdr:rowOff>
    </xdr:from>
    <xdr:to>
      <xdr:col>2</xdr:col>
      <xdr:colOff>3152116</xdr:colOff>
      <xdr:row>9</xdr:row>
      <xdr:rowOff>91935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CB949E1-3A26-4492-88F5-D78FD0ECE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9983" y="3587610"/>
          <a:ext cx="3124783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23</xdr:row>
      <xdr:rowOff>395936</xdr:rowOff>
    </xdr:from>
    <xdr:to>
      <xdr:col>2</xdr:col>
      <xdr:colOff>2390775</xdr:colOff>
      <xdr:row>25</xdr:row>
      <xdr:rowOff>436246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FAB762E0-F435-4360-8598-8DFBD9E5D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5" y="13721411"/>
          <a:ext cx="1733550" cy="1697660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609600</xdr:colOff>
      <xdr:row>17</xdr:row>
      <xdr:rowOff>251504</xdr:rowOff>
    </xdr:from>
    <xdr:to>
      <xdr:col>3</xdr:col>
      <xdr:colOff>3095625</xdr:colOff>
      <xdr:row>19</xdr:row>
      <xdr:rowOff>95250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5671B542-1570-4BDF-9B07-FAC13F005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8604929"/>
          <a:ext cx="2486025" cy="150109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28</xdr:row>
      <xdr:rowOff>174276</xdr:rowOff>
    </xdr:from>
    <xdr:to>
      <xdr:col>2</xdr:col>
      <xdr:colOff>2943225</xdr:colOff>
      <xdr:row>29</xdr:row>
      <xdr:rowOff>561975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DFDDBE1-4181-4898-83C6-6510520FE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6366776"/>
          <a:ext cx="2705100" cy="1044924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28</xdr:row>
      <xdr:rowOff>204787</xdr:rowOff>
    </xdr:from>
    <xdr:to>
      <xdr:col>3</xdr:col>
      <xdr:colOff>3028951</xdr:colOff>
      <xdr:row>29</xdr:row>
      <xdr:rowOff>581026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7F93BFE3-2A93-4B61-9D04-EEA53DCAE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0" y="16397287"/>
          <a:ext cx="2562226" cy="1033464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247651</xdr:colOff>
      <xdr:row>30</xdr:row>
      <xdr:rowOff>171451</xdr:rowOff>
    </xdr:from>
    <xdr:to>
      <xdr:col>2</xdr:col>
      <xdr:colOff>2838451</xdr:colOff>
      <xdr:row>31</xdr:row>
      <xdr:rowOff>628650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D5C56C05-43CB-475C-AB12-E1FE24F25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1" y="17678401"/>
          <a:ext cx="2590800" cy="110489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30</xdr:row>
      <xdr:rowOff>209550</xdr:rowOff>
    </xdr:from>
    <xdr:to>
      <xdr:col>3</xdr:col>
      <xdr:colOff>3368498</xdr:colOff>
      <xdr:row>31</xdr:row>
      <xdr:rowOff>560318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85B24094-AA86-4899-AAB0-8C1EFD091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17716500"/>
          <a:ext cx="2987498" cy="9984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0</xdr:row>
      <xdr:rowOff>76201</xdr:rowOff>
    </xdr:from>
    <xdr:to>
      <xdr:col>12</xdr:col>
      <xdr:colOff>35182</xdr:colOff>
      <xdr:row>11</xdr:row>
      <xdr:rowOff>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221AD03-456A-4876-B552-7B01ED11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76201"/>
          <a:ext cx="2854582" cy="203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180901</xdr:colOff>
      <xdr:row>25</xdr:row>
      <xdr:rowOff>76125</xdr:rowOff>
    </xdr:from>
    <xdr:to>
      <xdr:col>9</xdr:col>
      <xdr:colOff>171451</xdr:colOff>
      <xdr:row>28</xdr:row>
      <xdr:rowOff>196194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344D3DEC-890A-4129-A9DF-EC6ECF8EB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2976" y="4838625"/>
          <a:ext cx="1209750" cy="691569"/>
        </a:xfrm>
        <a:prstGeom prst="rect">
          <a:avLst/>
        </a:prstGeom>
      </xdr:spPr>
    </xdr:pic>
    <xdr:clientData/>
  </xdr:twoCellAnchor>
  <xdr:twoCellAnchor editAs="oneCell">
    <xdr:from>
      <xdr:col>18</xdr:col>
      <xdr:colOff>272006</xdr:colOff>
      <xdr:row>60</xdr:row>
      <xdr:rowOff>142874</xdr:rowOff>
    </xdr:from>
    <xdr:to>
      <xdr:col>20</xdr:col>
      <xdr:colOff>571499</xdr:colOff>
      <xdr:row>88</xdr:row>
      <xdr:rowOff>37793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45420A9D-9485-4236-AB9A-7E9473BA4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446968" y="13427987"/>
          <a:ext cx="5228919" cy="1518693"/>
        </a:xfrm>
        <a:prstGeom prst="rect">
          <a:avLst/>
        </a:prstGeom>
      </xdr:spPr>
    </xdr:pic>
    <xdr:clientData/>
  </xdr:twoCellAnchor>
  <xdr:twoCellAnchor editAs="oneCell">
    <xdr:from>
      <xdr:col>15</xdr:col>
      <xdr:colOff>278434</xdr:colOff>
      <xdr:row>61</xdr:row>
      <xdr:rowOff>85724</xdr:rowOff>
    </xdr:from>
    <xdr:to>
      <xdr:col>17</xdr:col>
      <xdr:colOff>371492</xdr:colOff>
      <xdr:row>89</xdr:row>
      <xdr:rowOff>104775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14E809D-F85B-4A2C-BB9F-9336399BC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459312" y="13726621"/>
          <a:ext cx="5353051" cy="1312258"/>
        </a:xfrm>
        <a:prstGeom prst="rect">
          <a:avLst/>
        </a:prstGeom>
      </xdr:spPr>
    </xdr:pic>
    <xdr:clientData/>
  </xdr:twoCellAnchor>
  <xdr:twoCellAnchor editAs="oneCell">
    <xdr:from>
      <xdr:col>7</xdr:col>
      <xdr:colOff>375674</xdr:colOff>
      <xdr:row>11</xdr:row>
      <xdr:rowOff>188518</xdr:rowOff>
    </xdr:from>
    <xdr:to>
      <xdr:col>9</xdr:col>
      <xdr:colOff>223</xdr:colOff>
      <xdr:row>25</xdr:row>
      <xdr:rowOff>123824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B47D0F6E-750C-4C2A-AD52-B62A8A316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663708" y="3168059"/>
          <a:ext cx="2611831" cy="843749"/>
        </a:xfrm>
        <a:prstGeom prst="rect">
          <a:avLst/>
        </a:prstGeom>
      </xdr:spPr>
    </xdr:pic>
    <xdr:clientData/>
  </xdr:twoCellAnchor>
  <xdr:twoCellAnchor editAs="oneCell">
    <xdr:from>
      <xdr:col>12</xdr:col>
      <xdr:colOff>490056</xdr:colOff>
      <xdr:row>61</xdr:row>
      <xdr:rowOff>95249</xdr:rowOff>
    </xdr:from>
    <xdr:to>
      <xdr:col>14</xdr:col>
      <xdr:colOff>419100</xdr:colOff>
      <xdr:row>89</xdr:row>
      <xdr:rowOff>94808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4458079-964F-4674-B45E-9C1A4C368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769873" y="13808407"/>
          <a:ext cx="5333559" cy="1148244"/>
        </a:xfrm>
        <a:prstGeom prst="rect">
          <a:avLst/>
        </a:prstGeom>
      </xdr:spPr>
    </xdr:pic>
    <xdr:clientData/>
  </xdr:twoCellAnchor>
  <xdr:twoCellAnchor editAs="oneCell">
    <xdr:from>
      <xdr:col>9</xdr:col>
      <xdr:colOff>142881</xdr:colOff>
      <xdr:row>12</xdr:row>
      <xdr:rowOff>76199</xdr:rowOff>
    </xdr:from>
    <xdr:to>
      <xdr:col>10</xdr:col>
      <xdr:colOff>245450</xdr:colOff>
      <xdr:row>27</xdr:row>
      <xdr:rowOff>114300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3682D9B-D182-47C1-89C0-C594F2CC7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437678" y="3477727"/>
          <a:ext cx="2905126" cy="7121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3;&#1086;&#1074;&#1072;&#1103;%20&#1087;&#1072;&#1087;&#1082;&#1072;\&#1087;&#1088;&#1086;&#1077;&#1082;&#1090;\&#1056;&#1072;&#1089;&#1089;&#1095;&#1077;&#1090;&#1099;%20&#1087;&#1088;&#1072;&#1074;&#1083;\&#1047;&#1040;&#1041;&#1054;&#1056;&#1067;\&#1057;&#1090;&#1086;&#1083;&#1073;&#1099;%20&#1080;%20&#1083;&#1072;&#1075;&#1080;%20&#1076;&#1083;&#1103;%20&#1079;&#1072;&#1073;&#1086;&#1088;&#1086;&#1074;,%20&#1074;&#1072;&#1083;&#1100;&#1077;&#1088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онштейн"/>
      <sheetName val="Лаги"/>
      <sheetName val="столбы="/>
      <sheetName val="прайс столбы и лаги для заборов"/>
      <sheetName val="стоимость материалов"/>
      <sheetName val="ВАЛЬЕР НА ЛАГАХ"/>
      <sheetName val="ВАЛЬЕР УГОЛК ПО ПЕРИМЕТРУ  "/>
    </sheetNames>
    <sheetDataSet>
      <sheetData sheetId="0">
        <row r="5">
          <cell r="K5">
            <v>433.65568300799998</v>
          </cell>
        </row>
        <row r="7">
          <cell r="K7">
            <v>444.80572569599997</v>
          </cell>
        </row>
        <row r="9">
          <cell r="K9">
            <v>455.95576838400001</v>
          </cell>
        </row>
        <row r="12">
          <cell r="K12">
            <v>271.44205662719997</v>
          </cell>
        </row>
        <row r="14">
          <cell r="K14">
            <v>283.84906016639997</v>
          </cell>
        </row>
        <row r="16">
          <cell r="K16">
            <v>296.25606370559996</v>
          </cell>
        </row>
      </sheetData>
      <sheetData sheetId="1">
        <row r="5">
          <cell r="M5">
            <v>784.01502000000005</v>
          </cell>
          <cell r="O5">
            <v>903.33251999999993</v>
          </cell>
        </row>
        <row r="6">
          <cell r="M6">
            <v>941.09325000000013</v>
          </cell>
          <cell r="O6">
            <v>1060.41075</v>
          </cell>
        </row>
        <row r="8">
          <cell r="M8">
            <v>879.47189999999989</v>
          </cell>
          <cell r="O8">
            <v>1008.5094</v>
          </cell>
        </row>
        <row r="9">
          <cell r="M9">
            <v>1075.8196874999999</v>
          </cell>
          <cell r="O9">
            <v>1204.8571875</v>
          </cell>
        </row>
        <row r="11">
          <cell r="M11">
            <v>974.92878000000007</v>
          </cell>
          <cell r="O11">
            <v>1113.6862799999999</v>
          </cell>
        </row>
        <row r="12">
          <cell r="M12">
            <v>1210.5461250000001</v>
          </cell>
          <cell r="O12">
            <v>1349.303625</v>
          </cell>
        </row>
      </sheetData>
      <sheetData sheetId="2">
        <row r="5">
          <cell r="Q5">
            <v>1756.5413088599998</v>
          </cell>
          <cell r="S5">
            <v>2317.5095088599996</v>
          </cell>
        </row>
        <row r="6">
          <cell r="Q6">
            <v>2256.8185488600002</v>
          </cell>
          <cell r="S6">
            <v>2817.78674886</v>
          </cell>
        </row>
        <row r="7">
          <cell r="Q7">
            <v>2740.7279333400002</v>
          </cell>
          <cell r="S7">
            <v>3194.8850333399992</v>
          </cell>
        </row>
        <row r="8">
          <cell r="Q8">
            <v>6826.8625896599988</v>
          </cell>
          <cell r="S8">
            <v>7334.953989659999</v>
          </cell>
        </row>
        <row r="9">
          <cell r="Q9">
            <v>2010.7677153600002</v>
          </cell>
          <cell r="S9">
            <v>2551.9654353599999</v>
          </cell>
        </row>
        <row r="10">
          <cell r="Q10">
            <v>2387.8717896600001</v>
          </cell>
          <cell r="S10">
            <v>2953.37598966</v>
          </cell>
        </row>
        <row r="14">
          <cell r="Q14">
            <v>1994.6230788599999</v>
          </cell>
          <cell r="S14">
            <v>2575.0312788599999</v>
          </cell>
        </row>
        <row r="15">
          <cell r="Q15">
            <v>2619.9696288600003</v>
          </cell>
          <cell r="S15">
            <v>3200.3778288599997</v>
          </cell>
        </row>
        <row r="16">
          <cell r="Q16">
            <v>3201.0893333399999</v>
          </cell>
          <cell r="S16">
            <v>3668.2064333399994</v>
          </cell>
        </row>
        <row r="17">
          <cell r="Q17">
            <v>8290.4830896599997</v>
          </cell>
          <cell r="S17">
            <v>8805.0544896599986</v>
          </cell>
        </row>
        <row r="18">
          <cell r="Q18">
            <v>2272.5130953600001</v>
          </cell>
          <cell r="S18">
            <v>2828.20819536</v>
          </cell>
        </row>
        <row r="19">
          <cell r="Q19">
            <v>2742.0037896599997</v>
          </cell>
          <cell r="S19">
            <v>3327.8551896599993</v>
          </cell>
        </row>
        <row r="23">
          <cell r="Q23">
            <v>2232.7048488599999</v>
          </cell>
          <cell r="S23">
            <v>2832.5530488600002</v>
          </cell>
        </row>
        <row r="24">
          <cell r="Q24">
            <v>2983.1207088599999</v>
          </cell>
          <cell r="S24">
            <v>3582.9689088600003</v>
          </cell>
        </row>
        <row r="25">
          <cell r="Q25">
            <v>3661.4507333399997</v>
          </cell>
          <cell r="S25">
            <v>4141.5278333400001</v>
          </cell>
        </row>
        <row r="26">
          <cell r="Q26">
            <v>9754.1035896599988</v>
          </cell>
          <cell r="S26">
            <v>10275.154989659997</v>
          </cell>
        </row>
        <row r="27">
          <cell r="Q27">
            <v>2534.2584753599999</v>
          </cell>
          <cell r="S27">
            <v>3104.4509553600001</v>
          </cell>
        </row>
        <row r="28">
          <cell r="Q28">
            <v>3096.1357896599998</v>
          </cell>
          <cell r="S28">
            <v>3702.3343896600004</v>
          </cell>
        </row>
        <row r="32">
          <cell r="Q32">
            <v>1444.3437864599998</v>
          </cell>
          <cell r="S32">
            <v>2005.3119864599998</v>
          </cell>
        </row>
        <row r="33">
          <cell r="Q33">
            <v>1944.6210264599999</v>
          </cell>
          <cell r="S33">
            <v>2505.5892264599997</v>
          </cell>
        </row>
        <row r="34">
          <cell r="Q34">
            <v>2348.0929109399999</v>
          </cell>
          <cell r="S34">
            <v>2882.6875109399998</v>
          </cell>
        </row>
        <row r="35">
          <cell r="Q35">
            <v>6595.102567259999</v>
          </cell>
          <cell r="S35">
            <v>7103.1939672599992</v>
          </cell>
        </row>
        <row r="36">
          <cell r="Q36">
            <v>1779.0076929599998</v>
          </cell>
          <cell r="S36">
            <v>2320.2054129599996</v>
          </cell>
        </row>
        <row r="37">
          <cell r="Q37">
            <v>2156.1117672599999</v>
          </cell>
          <cell r="S37">
            <v>2721.6159672599997</v>
          </cell>
        </row>
        <row r="42">
          <cell r="Q42">
            <v>1682.4255564600001</v>
          </cell>
          <cell r="S42">
            <v>2262.8337564599997</v>
          </cell>
        </row>
        <row r="43">
          <cell r="Q43">
            <v>2307.77210646</v>
          </cell>
          <cell r="S43">
            <v>2888.1803064599999</v>
          </cell>
        </row>
        <row r="44">
          <cell r="Q44">
            <v>2808.4543109399997</v>
          </cell>
          <cell r="S44">
            <v>3356.0089109399992</v>
          </cell>
        </row>
        <row r="45">
          <cell r="Q45">
            <v>8058.7230672599999</v>
          </cell>
          <cell r="S45">
            <v>8573.2944672599988</v>
          </cell>
        </row>
        <row r="46">
          <cell r="Q46">
            <v>2040.7530729599998</v>
          </cell>
          <cell r="S46">
            <v>2596.4481729600002</v>
          </cell>
        </row>
        <row r="47">
          <cell r="Q47">
            <v>2510.2437672599999</v>
          </cell>
          <cell r="S47">
            <v>3096.0951672599995</v>
          </cell>
        </row>
        <row r="52">
          <cell r="Q52">
            <v>1920.5073264600001</v>
          </cell>
        </row>
        <row r="53">
          <cell r="Q53">
            <v>2670.9231864599997</v>
          </cell>
        </row>
        <row r="54">
          <cell r="Q54">
            <v>3268.8157109399999</v>
          </cell>
        </row>
        <row r="55">
          <cell r="Q55">
            <v>9522.343567259999</v>
          </cell>
        </row>
        <row r="56">
          <cell r="Q56">
            <v>2302.4984529599997</v>
          </cell>
          <cell r="S56">
            <v>2872.6909329599998</v>
          </cell>
        </row>
        <row r="57">
          <cell r="Q57">
            <v>2864.3757672599995</v>
          </cell>
          <cell r="S57">
            <v>3470.5743672600001</v>
          </cell>
        </row>
      </sheetData>
      <sheetData sheetId="3"/>
      <sheetData sheetId="4"/>
      <sheetData sheetId="5">
        <row r="4">
          <cell r="AE4">
            <v>9332.8289800000002</v>
          </cell>
          <cell r="AG4">
            <v>10962.890979999998</v>
          </cell>
        </row>
        <row r="5">
          <cell r="AE5">
            <v>10786.996739999999</v>
          </cell>
          <cell r="AG5">
            <v>12921.24474</v>
          </cell>
        </row>
        <row r="6">
          <cell r="AE6">
            <v>11690.811005</v>
          </cell>
          <cell r="AG6">
            <v>13733.896504999999</v>
          </cell>
        </row>
        <row r="7">
          <cell r="AE7">
            <v>13522.856464999999</v>
          </cell>
          <cell r="AG7">
            <v>16198.010465000001</v>
          </cell>
        </row>
        <row r="8">
          <cell r="AE8">
            <v>14048.793029999999</v>
          </cell>
          <cell r="AG8">
            <v>16504.902029999997</v>
          </cell>
        </row>
        <row r="9">
          <cell r="AE9">
            <v>16258.716189999999</v>
          </cell>
          <cell r="AG9">
            <v>19474.77619</v>
          </cell>
        </row>
        <row r="11">
          <cell r="AE11">
            <v>6116.5935399999989</v>
          </cell>
          <cell r="AG11">
            <v>6384.5271399999992</v>
          </cell>
        </row>
        <row r="12">
          <cell r="AE12">
            <v>6751.9828200000002</v>
          </cell>
          <cell r="AG12">
            <v>7132.7284199999986</v>
          </cell>
        </row>
      </sheetData>
      <sheetData sheetId="6">
        <row r="4">
          <cell r="AI4">
            <v>9629.1998399999975</v>
          </cell>
          <cell r="AK4">
            <v>11313.117839999999</v>
          </cell>
        </row>
        <row r="5">
          <cell r="AI5">
            <v>11267.94068</v>
          </cell>
          <cell r="AK5">
            <v>13480.52468</v>
          </cell>
        </row>
        <row r="6">
          <cell r="AI6">
            <v>11859.03102</v>
          </cell>
          <cell r="AK6">
            <v>13951.076520000001</v>
          </cell>
        </row>
        <row r="7">
          <cell r="AI7">
            <v>13875.64956</v>
          </cell>
          <cell r="AK7">
            <v>16624.243559999999</v>
          </cell>
        </row>
        <row r="8">
          <cell r="AI8">
            <v>14088.862199999998</v>
          </cell>
          <cell r="AK8">
            <v>16589.035200000002</v>
          </cell>
        </row>
        <row r="9">
          <cell r="AI9">
            <v>16483.35844</v>
          </cell>
          <cell r="AK9">
            <v>19767.962439999999</v>
          </cell>
        </row>
        <row r="11">
          <cell r="AI11">
            <v>18129.672168000001</v>
          </cell>
          <cell r="AK11">
            <v>20976.186168</v>
          </cell>
        </row>
        <row r="12">
          <cell r="AI12">
            <v>19461.106048000001</v>
          </cell>
          <cell r="AK12">
            <v>22478.980047999998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9CCB-C34C-455A-9626-8700FC2B8CCB}">
  <sheetPr>
    <pageSetUpPr fitToPage="1"/>
  </sheetPr>
  <dimension ref="B1:O145"/>
  <sheetViews>
    <sheetView view="pageBreakPreview" topLeftCell="A13" zoomScaleNormal="100" zoomScaleSheetLayoutView="100" workbookViewId="0">
      <selection activeCell="B21" activeCellId="2" sqref="B15:B17 B18:B20 B21:B23"/>
    </sheetView>
  </sheetViews>
  <sheetFormatPr defaultRowHeight="15" x14ac:dyDescent="0.25"/>
  <cols>
    <col min="1" max="1" width="4.7109375" customWidth="1"/>
    <col min="2" max="2" width="27.5703125" customWidth="1"/>
    <col min="3" max="3" width="47.28515625" customWidth="1"/>
    <col min="4" max="4" width="53" customWidth="1"/>
    <col min="5" max="5" width="18.42578125" customWidth="1"/>
    <col min="6" max="6" width="11.85546875" style="11" customWidth="1"/>
    <col min="7" max="7" width="12.85546875" customWidth="1"/>
    <col min="8" max="8" width="11.85546875" customWidth="1"/>
    <col min="9" max="12" width="0" hidden="1" customWidth="1"/>
  </cols>
  <sheetData>
    <row r="1" spans="2:15" ht="18.75" x14ac:dyDescent="0.3">
      <c r="B1" s="48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50"/>
    </row>
    <row r="2" spans="2:15" x14ac:dyDescent="0.25">
      <c r="B2" s="51" t="s">
        <v>1</v>
      </c>
      <c r="C2" s="46" t="s">
        <v>2</v>
      </c>
      <c r="D2" s="46" t="s">
        <v>3</v>
      </c>
      <c r="E2" s="46" t="s">
        <v>4</v>
      </c>
      <c r="F2" s="55" t="s">
        <v>5</v>
      </c>
      <c r="G2" s="56"/>
      <c r="H2" s="56"/>
      <c r="I2" s="56"/>
      <c r="J2" s="56"/>
      <c r="K2" s="56"/>
      <c r="L2" s="56"/>
      <c r="M2" s="56"/>
      <c r="N2" s="56"/>
      <c r="O2" s="56"/>
    </row>
    <row r="3" spans="2:15" x14ac:dyDescent="0.25">
      <c r="B3" s="51"/>
      <c r="C3" s="46"/>
      <c r="D3" s="46"/>
      <c r="E3" s="46"/>
      <c r="F3" s="55" t="s">
        <v>6</v>
      </c>
      <c r="G3" s="56"/>
      <c r="H3" s="56"/>
      <c r="I3" s="56"/>
      <c r="J3" s="56"/>
      <c r="K3" s="56"/>
      <c r="L3" s="56"/>
      <c r="M3" s="56"/>
      <c r="N3" s="56"/>
      <c r="O3" s="56"/>
    </row>
    <row r="4" spans="2:15" ht="18" customHeight="1" thickBot="1" x14ac:dyDescent="0.3">
      <c r="B4" s="52"/>
      <c r="C4" s="53"/>
      <c r="D4" s="53"/>
      <c r="E4" s="54"/>
      <c r="F4" s="6">
        <v>0.35</v>
      </c>
      <c r="G4" s="44">
        <v>0.4</v>
      </c>
      <c r="H4" s="44">
        <v>0.45</v>
      </c>
      <c r="I4" s="44">
        <v>0.45</v>
      </c>
      <c r="J4" s="44">
        <v>0.45</v>
      </c>
      <c r="K4" s="44">
        <v>0.45</v>
      </c>
      <c r="L4" s="44">
        <v>0.45</v>
      </c>
      <c r="M4" s="45">
        <v>0.5</v>
      </c>
      <c r="N4" s="45">
        <v>0.65</v>
      </c>
      <c r="O4" s="45">
        <v>0.7</v>
      </c>
    </row>
    <row r="5" spans="2:15" ht="49.5" customHeight="1" x14ac:dyDescent="0.25">
      <c r="B5" s="46" t="s">
        <v>7</v>
      </c>
      <c r="C5" s="47"/>
      <c r="D5" s="47"/>
      <c r="E5" s="43" t="s">
        <v>8</v>
      </c>
      <c r="F5" s="7">
        <v>393.23421719696978</v>
      </c>
      <c r="G5" s="2">
        <v>422.44568969696979</v>
      </c>
      <c r="H5" s="2">
        <v>434.73305511363634</v>
      </c>
      <c r="I5" s="8"/>
      <c r="J5" s="8"/>
      <c r="K5" s="8"/>
      <c r="L5" s="8"/>
      <c r="M5" s="5">
        <v>470.66780303030311</v>
      </c>
      <c r="N5" s="5">
        <v>582.64511428030312</v>
      </c>
      <c r="O5" s="5">
        <v>617.18883969696981</v>
      </c>
    </row>
    <row r="6" spans="2:15" ht="49.5" customHeight="1" x14ac:dyDescent="0.25">
      <c r="B6" s="46"/>
      <c r="C6" s="47"/>
      <c r="D6" s="47"/>
      <c r="E6" s="3" t="s">
        <v>57</v>
      </c>
      <c r="F6" s="9">
        <v>458.1486005303031</v>
      </c>
      <c r="G6" s="4">
        <v>489.21476969696982</v>
      </c>
      <c r="H6" s="4">
        <v>536.9732088636365</v>
      </c>
      <c r="I6" s="10"/>
      <c r="J6" s="10"/>
      <c r="K6" s="10"/>
      <c r="L6" s="10"/>
      <c r="M6" s="5"/>
      <c r="N6" s="5"/>
      <c r="O6" s="5"/>
    </row>
    <row r="7" spans="2:15" ht="66.75" customHeight="1" x14ac:dyDescent="0.25">
      <c r="B7" s="46"/>
      <c r="C7" s="47"/>
      <c r="D7" s="47"/>
      <c r="E7" s="3" t="s">
        <v>58</v>
      </c>
      <c r="F7" s="9"/>
      <c r="G7" s="4"/>
      <c r="H7" s="4">
        <v>591.22308636363641</v>
      </c>
      <c r="I7" s="10"/>
      <c r="J7" s="10"/>
      <c r="K7" s="10"/>
      <c r="L7" s="10"/>
      <c r="M7" s="5"/>
      <c r="N7" s="5"/>
      <c r="O7" s="5"/>
    </row>
    <row r="8" spans="2:15" ht="49.5" customHeight="1" x14ac:dyDescent="0.25">
      <c r="B8" s="46" t="s">
        <v>10</v>
      </c>
      <c r="C8" s="47"/>
      <c r="D8" s="47"/>
      <c r="E8" s="42" t="s">
        <v>8</v>
      </c>
      <c r="F8" s="9">
        <v>410.33135707509894</v>
      </c>
      <c r="G8" s="4">
        <v>440.81289359683802</v>
      </c>
      <c r="H8" s="4">
        <v>453.63449229249011</v>
      </c>
      <c r="I8" s="10"/>
      <c r="J8" s="10"/>
      <c r="K8" s="10"/>
      <c r="L8" s="10"/>
      <c r="M8" s="5">
        <v>491.13162055335977</v>
      </c>
      <c r="N8" s="5">
        <v>607.97751055335982</v>
      </c>
      <c r="O8" s="5">
        <v>644.02313707509893</v>
      </c>
    </row>
    <row r="9" spans="2:15" ht="49.5" customHeight="1" x14ac:dyDescent="0.25">
      <c r="B9" s="46"/>
      <c r="C9" s="47"/>
      <c r="D9" s="47"/>
      <c r="E9" s="3" t="s">
        <v>9</v>
      </c>
      <c r="F9" s="9">
        <v>478.06810490118585</v>
      </c>
      <c r="G9" s="4">
        <v>510.48497707509898</v>
      </c>
      <c r="H9" s="4">
        <v>560.31987011857723</v>
      </c>
      <c r="I9" s="10"/>
      <c r="J9" s="10"/>
      <c r="K9" s="10"/>
      <c r="L9" s="10"/>
      <c r="M9" s="5"/>
      <c r="N9" s="5"/>
      <c r="O9" s="5"/>
    </row>
    <row r="10" spans="2:15" ht="63.75" customHeight="1" thickBot="1" x14ac:dyDescent="0.3">
      <c r="B10" s="46"/>
      <c r="C10" s="47"/>
      <c r="D10" s="47"/>
      <c r="E10" s="3" t="s">
        <v>58</v>
      </c>
      <c r="F10" s="9"/>
      <c r="G10" s="4"/>
      <c r="H10" s="4">
        <v>616.9284379446641</v>
      </c>
      <c r="I10" s="10"/>
      <c r="J10" s="10"/>
      <c r="K10" s="10"/>
      <c r="L10" s="10"/>
      <c r="M10" s="5"/>
      <c r="N10" s="5"/>
      <c r="O10" s="5"/>
    </row>
    <row r="11" spans="2:15" ht="18.75" x14ac:dyDescent="0.3">
      <c r="B11" s="58" t="s">
        <v>11</v>
      </c>
      <c r="C11" s="59"/>
      <c r="D11" s="59"/>
      <c r="E11" s="60"/>
      <c r="F11" s="59"/>
      <c r="G11" s="59"/>
      <c r="H11" s="59"/>
      <c r="I11" s="59"/>
      <c r="J11" s="59"/>
      <c r="K11" s="59"/>
      <c r="L11" s="61"/>
    </row>
    <row r="12" spans="2:15" x14ac:dyDescent="0.25">
      <c r="B12" s="51" t="s">
        <v>1</v>
      </c>
      <c r="C12" s="46" t="s">
        <v>2</v>
      </c>
      <c r="D12" s="46" t="s">
        <v>3</v>
      </c>
      <c r="E12" s="46" t="s">
        <v>4</v>
      </c>
      <c r="F12" s="62" t="s">
        <v>12</v>
      </c>
      <c r="G12" s="62"/>
      <c r="H12" s="62"/>
      <c r="I12" s="62"/>
      <c r="J12" s="62"/>
      <c r="K12" s="62"/>
      <c r="L12" s="63"/>
    </row>
    <row r="13" spans="2:15" x14ac:dyDescent="0.25">
      <c r="B13" s="51"/>
      <c r="C13" s="46"/>
      <c r="D13" s="46"/>
      <c r="E13" s="46"/>
      <c r="F13" s="62" t="s">
        <v>13</v>
      </c>
      <c r="G13" s="62"/>
      <c r="H13" s="62"/>
      <c r="I13" s="62"/>
      <c r="J13" s="62"/>
      <c r="K13" s="62"/>
      <c r="L13" s="63"/>
    </row>
    <row r="14" spans="2:15" ht="18" customHeight="1" thickBot="1" x14ac:dyDescent="0.3">
      <c r="B14" s="57"/>
      <c r="C14" s="54"/>
      <c r="D14" s="54"/>
      <c r="E14" s="54"/>
      <c r="F14" s="6">
        <v>0.35</v>
      </c>
      <c r="G14" s="44">
        <v>0.4</v>
      </c>
      <c r="H14" s="44">
        <v>0.45</v>
      </c>
      <c r="I14" s="44">
        <v>0.5</v>
      </c>
      <c r="J14" s="44">
        <v>0.55000000000000004</v>
      </c>
      <c r="K14" s="44">
        <v>0.65</v>
      </c>
      <c r="L14" s="1">
        <v>0.7</v>
      </c>
    </row>
    <row r="15" spans="2:15" ht="65.25" customHeight="1" x14ac:dyDescent="0.25">
      <c r="B15" s="64" t="s">
        <v>14</v>
      </c>
      <c r="C15" s="67"/>
      <c r="D15" s="67"/>
      <c r="E15" s="43" t="s">
        <v>8</v>
      </c>
      <c r="F15" s="7">
        <v>66.063348489090913</v>
      </c>
      <c r="G15" s="2">
        <v>70.970875869090904</v>
      </c>
      <c r="H15" s="2">
        <v>73.035153259090904</v>
      </c>
      <c r="I15" s="8"/>
      <c r="J15" s="8"/>
      <c r="K15" s="8"/>
      <c r="L15" s="8"/>
    </row>
    <row r="16" spans="2:15" ht="65.25" customHeight="1" x14ac:dyDescent="0.25">
      <c r="B16" s="65"/>
      <c r="C16" s="68"/>
      <c r="D16" s="68"/>
      <c r="E16" s="3" t="s">
        <v>9</v>
      </c>
      <c r="F16" s="9">
        <v>76.968964889090913</v>
      </c>
      <c r="G16" s="4">
        <v>82.188081309090919</v>
      </c>
      <c r="H16" s="4">
        <v>90.211499089090921</v>
      </c>
      <c r="I16" s="10"/>
      <c r="J16" s="10"/>
      <c r="K16" s="10"/>
      <c r="L16" s="10"/>
    </row>
    <row r="17" spans="2:12" ht="65.25" customHeight="1" x14ac:dyDescent="0.25">
      <c r="B17" s="66"/>
      <c r="C17" s="69"/>
      <c r="D17" s="69"/>
      <c r="E17" s="3" t="s">
        <v>58</v>
      </c>
      <c r="F17" s="9"/>
      <c r="G17" s="4"/>
      <c r="H17" s="4">
        <v>99.325478509090914</v>
      </c>
      <c r="I17" s="10"/>
      <c r="J17" s="10"/>
      <c r="K17" s="10"/>
      <c r="L17" s="10"/>
    </row>
    <row r="18" spans="2:12" ht="65.25" customHeight="1" x14ac:dyDescent="0.25">
      <c r="B18" s="53" t="s">
        <v>15</v>
      </c>
      <c r="C18" s="70"/>
      <c r="D18" s="70"/>
      <c r="E18" s="42" t="s">
        <v>8</v>
      </c>
      <c r="F18" s="9">
        <v>66.063348489090913</v>
      </c>
      <c r="G18" s="4">
        <v>70.970875869090904</v>
      </c>
      <c r="H18" s="4">
        <v>73.035153259090904</v>
      </c>
      <c r="I18" s="10"/>
      <c r="J18" s="10"/>
      <c r="K18" s="10"/>
      <c r="L18" s="10"/>
    </row>
    <row r="19" spans="2:12" ht="65.25" customHeight="1" x14ac:dyDescent="0.25">
      <c r="B19" s="65"/>
      <c r="C19" s="68"/>
      <c r="D19" s="68"/>
      <c r="E19" s="3" t="s">
        <v>9</v>
      </c>
      <c r="F19" s="9">
        <v>76.968964889090913</v>
      </c>
      <c r="G19" s="4">
        <v>82.188081309090919</v>
      </c>
      <c r="H19" s="4">
        <v>90.211499089090921</v>
      </c>
      <c r="I19" s="10"/>
      <c r="J19" s="10"/>
      <c r="K19" s="10"/>
      <c r="L19" s="10"/>
    </row>
    <row r="20" spans="2:12" ht="65.25" customHeight="1" x14ac:dyDescent="0.25">
      <c r="B20" s="66"/>
      <c r="C20" s="69"/>
      <c r="D20" s="69"/>
      <c r="E20" s="3" t="s">
        <v>58</v>
      </c>
      <c r="F20" s="9"/>
      <c r="G20" s="4"/>
      <c r="H20" s="4">
        <v>99.325478509090914</v>
      </c>
      <c r="I20" s="10"/>
      <c r="J20" s="10"/>
      <c r="K20" s="10"/>
      <c r="L20" s="10"/>
    </row>
    <row r="21" spans="2:12" ht="65.25" customHeight="1" x14ac:dyDescent="0.25">
      <c r="B21" s="53" t="s">
        <v>16</v>
      </c>
      <c r="C21" s="70"/>
      <c r="D21" s="70"/>
      <c r="E21" s="42" t="s">
        <v>8</v>
      </c>
      <c r="F21" s="9">
        <v>82.447058914385451</v>
      </c>
      <c r="G21" s="4">
        <v>88.571653084625453</v>
      </c>
      <c r="H21" s="4">
        <v>91.147871267345437</v>
      </c>
      <c r="I21" s="10"/>
      <c r="J21" s="10"/>
      <c r="K21" s="10"/>
      <c r="L21" s="10"/>
    </row>
    <row r="22" spans="2:12" ht="65.25" customHeight="1" x14ac:dyDescent="0.25">
      <c r="B22" s="65"/>
      <c r="C22" s="68"/>
      <c r="D22" s="68"/>
      <c r="E22" s="3" t="s">
        <v>9</v>
      </c>
      <c r="F22" s="9">
        <v>96.057268181585457</v>
      </c>
      <c r="G22" s="4">
        <v>102.57072547374547</v>
      </c>
      <c r="H22" s="4">
        <v>112.58395086318548</v>
      </c>
      <c r="I22" s="10"/>
      <c r="J22" s="10"/>
      <c r="K22" s="10"/>
      <c r="L22" s="10"/>
    </row>
    <row r="23" spans="2:12" ht="65.25" customHeight="1" x14ac:dyDescent="0.25">
      <c r="B23" s="66"/>
      <c r="C23" s="69"/>
      <c r="D23" s="69"/>
      <c r="E23" s="3" t="s">
        <v>58</v>
      </c>
      <c r="F23" s="9"/>
      <c r="G23" s="4"/>
      <c r="H23" s="4">
        <v>123.95819717934546</v>
      </c>
      <c r="I23" s="10"/>
      <c r="J23" s="10"/>
      <c r="K23" s="10"/>
      <c r="L23" s="10"/>
    </row>
    <row r="24" spans="2:12" ht="65.25" customHeight="1" x14ac:dyDescent="0.25">
      <c r="B24" s="46" t="s">
        <v>17</v>
      </c>
      <c r="C24" s="71"/>
      <c r="D24" s="71"/>
      <c r="E24" s="42" t="s">
        <v>8</v>
      </c>
      <c r="F24" s="9">
        <v>66.063348489090913</v>
      </c>
      <c r="G24" s="4">
        <v>70.970875869090904</v>
      </c>
      <c r="H24" s="4">
        <v>73.035153259090904</v>
      </c>
      <c r="I24" s="10"/>
      <c r="J24" s="10"/>
      <c r="K24" s="10"/>
      <c r="L24" s="10"/>
    </row>
    <row r="25" spans="2:12" ht="65.25" customHeight="1" x14ac:dyDescent="0.25">
      <c r="B25" s="46"/>
      <c r="C25" s="71"/>
      <c r="D25" s="71"/>
      <c r="E25" s="3" t="s">
        <v>9</v>
      </c>
      <c r="F25" s="9">
        <v>76.968964889090913</v>
      </c>
      <c r="G25" s="4">
        <v>82.188081309090919</v>
      </c>
      <c r="H25" s="4">
        <v>90.211499089090921</v>
      </c>
      <c r="I25" s="10"/>
      <c r="J25" s="10"/>
      <c r="K25" s="10"/>
      <c r="L25" s="10"/>
    </row>
    <row r="26" spans="2:12" ht="65.25" customHeight="1" x14ac:dyDescent="0.25">
      <c r="B26" s="46"/>
      <c r="C26" s="71"/>
      <c r="D26" s="71"/>
      <c r="E26" s="3" t="s">
        <v>58</v>
      </c>
      <c r="F26" s="9"/>
      <c r="G26" s="4"/>
      <c r="H26" s="4">
        <v>99.325478509090914</v>
      </c>
    </row>
    <row r="27" spans="2:12" x14ac:dyDescent="0.25">
      <c r="F27"/>
    </row>
    <row r="28" spans="2:12" x14ac:dyDescent="0.25">
      <c r="F28"/>
    </row>
    <row r="29" spans="2:12" ht="51.75" customHeight="1" x14ac:dyDescent="0.25">
      <c r="B29" s="46" t="s">
        <v>18</v>
      </c>
      <c r="C29" s="71"/>
      <c r="D29" s="71"/>
      <c r="F29"/>
    </row>
    <row r="30" spans="2:12" ht="51.75" customHeight="1" x14ac:dyDescent="0.25">
      <c r="B30" s="46"/>
      <c r="C30" s="71"/>
      <c r="D30" s="71"/>
      <c r="F30"/>
    </row>
    <row r="31" spans="2:12" ht="51" customHeight="1" x14ac:dyDescent="0.25">
      <c r="B31" s="46" t="s">
        <v>19</v>
      </c>
      <c r="C31" s="71"/>
      <c r="D31" s="71"/>
      <c r="F31"/>
    </row>
    <row r="32" spans="2:12" ht="51" customHeight="1" x14ac:dyDescent="0.25">
      <c r="B32" s="46"/>
      <c r="C32" s="71"/>
      <c r="D32" s="71"/>
      <c r="F32"/>
    </row>
    <row r="33" spans="6:6" x14ac:dyDescent="0.25">
      <c r="F33"/>
    </row>
    <row r="34" spans="6:6" x14ac:dyDescent="0.25">
      <c r="F34"/>
    </row>
    <row r="35" spans="6:6" x14ac:dyDescent="0.25">
      <c r="F35"/>
    </row>
    <row r="36" spans="6:6" x14ac:dyDescent="0.25">
      <c r="F36"/>
    </row>
    <row r="37" spans="6:6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  <row r="41" spans="6:6" x14ac:dyDescent="0.25">
      <c r="F41"/>
    </row>
    <row r="42" spans="6:6" x14ac:dyDescent="0.25">
      <c r="F42"/>
    </row>
    <row r="43" spans="6:6" x14ac:dyDescent="0.25">
      <c r="F43"/>
    </row>
    <row r="44" spans="6:6" x14ac:dyDescent="0.25">
      <c r="F44"/>
    </row>
    <row r="45" spans="6:6" x14ac:dyDescent="0.25">
      <c r="F45"/>
    </row>
    <row r="46" spans="6:6" x14ac:dyDescent="0.25">
      <c r="F46"/>
    </row>
    <row r="47" spans="6:6" x14ac:dyDescent="0.25">
      <c r="F47"/>
    </row>
    <row r="48" spans="6:6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  <row r="59" spans="6:6" x14ac:dyDescent="0.25">
      <c r="F59"/>
    </row>
    <row r="60" spans="6:6" x14ac:dyDescent="0.25">
      <c r="F60"/>
    </row>
    <row r="61" spans="6:6" x14ac:dyDescent="0.25">
      <c r="F61"/>
    </row>
    <row r="62" spans="6:6" x14ac:dyDescent="0.25">
      <c r="F62"/>
    </row>
    <row r="63" spans="6:6" x14ac:dyDescent="0.25">
      <c r="F63"/>
    </row>
    <row r="64" spans="6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  <row r="143" spans="6:6" x14ac:dyDescent="0.25">
      <c r="F143"/>
    </row>
    <row r="144" spans="6:6" x14ac:dyDescent="0.25">
      <c r="F144"/>
    </row>
    <row r="145" spans="6:6" x14ac:dyDescent="0.25">
      <c r="F145"/>
    </row>
  </sheetData>
  <mergeCells count="38">
    <mergeCell ref="B29:B30"/>
    <mergeCell ref="C29:C30"/>
    <mergeCell ref="D29:D30"/>
    <mergeCell ref="B31:B32"/>
    <mergeCell ref="C31:C32"/>
    <mergeCell ref="D31:D32"/>
    <mergeCell ref="B21:B23"/>
    <mergeCell ref="C21:C23"/>
    <mergeCell ref="D21:D23"/>
    <mergeCell ref="B24:B26"/>
    <mergeCell ref="C24:C26"/>
    <mergeCell ref="D24:D26"/>
    <mergeCell ref="B15:B17"/>
    <mergeCell ref="C15:C17"/>
    <mergeCell ref="D15:D17"/>
    <mergeCell ref="B18:B20"/>
    <mergeCell ref="C18:C20"/>
    <mergeCell ref="D18:D20"/>
    <mergeCell ref="B12:B14"/>
    <mergeCell ref="C12:C14"/>
    <mergeCell ref="D12:D14"/>
    <mergeCell ref="B8:B10"/>
    <mergeCell ref="C8:C10"/>
    <mergeCell ref="D8:D10"/>
    <mergeCell ref="B11:L11"/>
    <mergeCell ref="E12:E14"/>
    <mergeCell ref="F12:L12"/>
    <mergeCell ref="F13:L13"/>
    <mergeCell ref="B5:B7"/>
    <mergeCell ref="C5:C7"/>
    <mergeCell ref="D5:D7"/>
    <mergeCell ref="B1:L1"/>
    <mergeCell ref="B2:B4"/>
    <mergeCell ref="C2:C4"/>
    <mergeCell ref="D2:D4"/>
    <mergeCell ref="E2:E4"/>
    <mergeCell ref="F2:O2"/>
    <mergeCell ref="F3:O3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2029-6057-488F-8C19-47006098FC84}">
  <dimension ref="A1:D10"/>
  <sheetViews>
    <sheetView tabSelected="1" workbookViewId="0">
      <selection activeCell="D8" sqref="D8:D10"/>
    </sheetView>
  </sheetViews>
  <sheetFormatPr defaultRowHeight="15" x14ac:dyDescent="0.25"/>
  <cols>
    <col min="1" max="1" width="20.5703125" customWidth="1"/>
    <col min="2" max="2" width="25.28515625" customWidth="1"/>
    <col min="3" max="3" width="24.7109375" customWidth="1"/>
    <col min="4" max="4" width="25.42578125" customWidth="1"/>
  </cols>
  <sheetData>
    <row r="1" spans="1:4" x14ac:dyDescent="0.25">
      <c r="A1" s="10" t="s">
        <v>59</v>
      </c>
      <c r="B1" s="10" t="s">
        <v>60</v>
      </c>
      <c r="C1" s="10" t="s">
        <v>61</v>
      </c>
      <c r="D1" s="96" t="s">
        <v>62</v>
      </c>
    </row>
    <row r="2" spans="1:4" x14ac:dyDescent="0.25">
      <c r="A2" s="46" t="s">
        <v>14</v>
      </c>
      <c r="B2" s="95">
        <v>25</v>
      </c>
      <c r="C2" s="95">
        <v>50</v>
      </c>
      <c r="D2" s="97">
        <f>B2*1000/(100+C2)+1</f>
        <v>167.66666666666666</v>
      </c>
    </row>
    <row r="3" spans="1:4" x14ac:dyDescent="0.25">
      <c r="A3" s="46"/>
      <c r="B3" s="95"/>
      <c r="C3" s="95"/>
      <c r="D3" s="97"/>
    </row>
    <row r="4" spans="1:4" x14ac:dyDescent="0.25">
      <c r="A4" s="46"/>
      <c r="B4" s="95"/>
      <c r="C4" s="95"/>
      <c r="D4" s="97"/>
    </row>
    <row r="5" spans="1:4" x14ac:dyDescent="0.25">
      <c r="A5" s="46" t="s">
        <v>15</v>
      </c>
      <c r="B5" s="95">
        <f>B2</f>
        <v>25</v>
      </c>
      <c r="C5" s="95">
        <f>C2</f>
        <v>50</v>
      </c>
      <c r="D5" s="97">
        <f>B5*1000/(90+C5)+1</f>
        <v>179.57142857142858</v>
      </c>
    </row>
    <row r="6" spans="1:4" x14ac:dyDescent="0.25">
      <c r="A6" s="46"/>
      <c r="B6" s="95"/>
      <c r="C6" s="95"/>
      <c r="D6" s="97"/>
    </row>
    <row r="7" spans="1:4" x14ac:dyDescent="0.25">
      <c r="A7" s="46"/>
      <c r="B7" s="95"/>
      <c r="C7" s="95"/>
      <c r="D7" s="97"/>
    </row>
    <row r="8" spans="1:4" x14ac:dyDescent="0.25">
      <c r="A8" s="46" t="s">
        <v>16</v>
      </c>
      <c r="B8" s="95">
        <f>B2</f>
        <v>25</v>
      </c>
      <c r="C8" s="95">
        <f>C2</f>
        <v>50</v>
      </c>
      <c r="D8" s="97">
        <f>B8*1000/(120+C8)+1</f>
        <v>148.05882352941177</v>
      </c>
    </row>
    <row r="9" spans="1:4" x14ac:dyDescent="0.25">
      <c r="A9" s="46"/>
      <c r="B9" s="95"/>
      <c r="C9" s="95"/>
      <c r="D9" s="97"/>
    </row>
    <row r="10" spans="1:4" x14ac:dyDescent="0.25">
      <c r="A10" s="46"/>
      <c r="B10" s="95"/>
      <c r="C10" s="95"/>
      <c r="D10" s="97"/>
    </row>
  </sheetData>
  <mergeCells count="12">
    <mergeCell ref="C8:C10"/>
    <mergeCell ref="C5:C7"/>
    <mergeCell ref="C2:C4"/>
    <mergeCell ref="D8:D10"/>
    <mergeCell ref="D5:D7"/>
    <mergeCell ref="D2:D4"/>
    <mergeCell ref="A2:A4"/>
    <mergeCell ref="A5:A7"/>
    <mergeCell ref="A8:A10"/>
    <mergeCell ref="B2:B4"/>
    <mergeCell ref="B8:B10"/>
    <mergeCell ref="B5:B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984E-3F64-4EA3-A96D-D1A55894E595}">
  <dimension ref="A1:G41"/>
  <sheetViews>
    <sheetView workbookViewId="0">
      <selection activeCell="M33" sqref="M33"/>
    </sheetView>
  </sheetViews>
  <sheetFormatPr defaultRowHeight="15" x14ac:dyDescent="0.25"/>
  <cols>
    <col min="1" max="1" width="18.7109375" customWidth="1"/>
    <col min="2" max="2" width="11.42578125" customWidth="1"/>
    <col min="3" max="3" width="10.85546875" customWidth="1"/>
  </cols>
  <sheetData>
    <row r="1" spans="1:7" ht="15.75" thickBot="1" x14ac:dyDescent="0.3">
      <c r="A1" s="90" t="s">
        <v>34</v>
      </c>
      <c r="B1" s="91"/>
      <c r="C1" s="91"/>
      <c r="D1" s="91"/>
      <c r="E1" s="91"/>
      <c r="F1" s="91"/>
      <c r="G1" s="91"/>
    </row>
    <row r="2" spans="1:7" x14ac:dyDescent="0.25">
      <c r="A2" s="92" t="s">
        <v>20</v>
      </c>
      <c r="B2" s="94" t="s">
        <v>21</v>
      </c>
      <c r="C2" s="88"/>
      <c r="D2" s="88"/>
      <c r="E2" s="88"/>
      <c r="F2" s="88"/>
      <c r="G2" s="89"/>
    </row>
    <row r="3" spans="1:7" x14ac:dyDescent="0.25">
      <c r="A3" s="93"/>
      <c r="B3" s="46">
        <v>2</v>
      </c>
      <c r="C3" s="46"/>
      <c r="D3" s="46">
        <v>2.5</v>
      </c>
      <c r="E3" s="46"/>
      <c r="F3" s="46">
        <v>3</v>
      </c>
      <c r="G3" s="83"/>
    </row>
    <row r="4" spans="1:7" x14ac:dyDescent="0.25">
      <c r="A4" s="14" t="s">
        <v>22</v>
      </c>
      <c r="B4" s="15" t="s">
        <v>23</v>
      </c>
      <c r="C4" s="15" t="s">
        <v>24</v>
      </c>
      <c r="D4" s="15" t="s">
        <v>23</v>
      </c>
      <c r="E4" s="15" t="s">
        <v>24</v>
      </c>
      <c r="F4" s="15" t="s">
        <v>23</v>
      </c>
      <c r="G4" s="32" t="s">
        <v>24</v>
      </c>
    </row>
    <row r="5" spans="1:7" x14ac:dyDescent="0.25">
      <c r="A5" s="27" t="s">
        <v>25</v>
      </c>
      <c r="B5" s="12">
        <f>'[1]столбы='!Q5</f>
        <v>1756.5413088599998</v>
      </c>
      <c r="C5" s="12">
        <f>'[1]столбы='!S5</f>
        <v>2317.5095088599996</v>
      </c>
      <c r="D5" s="12">
        <f>'[1]столбы='!Q14</f>
        <v>1994.6230788599999</v>
      </c>
      <c r="E5" s="12">
        <f>'[1]столбы='!S14</f>
        <v>2575.0312788599999</v>
      </c>
      <c r="F5" s="12">
        <f>'[1]столбы='!Q23</f>
        <v>2232.7048488599999</v>
      </c>
      <c r="G5" s="26">
        <f>'[1]столбы='!S23</f>
        <v>2832.5530488600002</v>
      </c>
    </row>
    <row r="6" spans="1:7" x14ac:dyDescent="0.25">
      <c r="A6" s="27" t="s">
        <v>26</v>
      </c>
      <c r="B6" s="12">
        <f>'[1]столбы='!Q6</f>
        <v>2256.8185488600002</v>
      </c>
      <c r="C6" s="12">
        <f>'[1]столбы='!S6</f>
        <v>2817.78674886</v>
      </c>
      <c r="D6" s="12">
        <f>'[1]столбы='!Q15</f>
        <v>2619.9696288600003</v>
      </c>
      <c r="E6" s="12">
        <f>'[1]столбы='!S15</f>
        <v>3200.3778288599997</v>
      </c>
      <c r="F6" s="12">
        <f>'[1]столбы='!Q24</f>
        <v>2983.1207088599999</v>
      </c>
      <c r="G6" s="26">
        <f>'[1]столбы='!S24</f>
        <v>3582.9689088600003</v>
      </c>
    </row>
    <row r="7" spans="1:7" x14ac:dyDescent="0.25">
      <c r="A7" s="27" t="s">
        <v>27</v>
      </c>
      <c r="B7" s="12">
        <f>'[1]столбы='!Q7</f>
        <v>2740.7279333400002</v>
      </c>
      <c r="C7" s="12">
        <f>'[1]столбы='!S7</f>
        <v>3194.8850333399992</v>
      </c>
      <c r="D7" s="12">
        <f>'[1]столбы='!Q16</f>
        <v>3201.0893333399999</v>
      </c>
      <c r="E7" s="12">
        <f>'[1]столбы='!S16</f>
        <v>3668.2064333399994</v>
      </c>
      <c r="F7" s="12">
        <f>'[1]столбы='!Q25</f>
        <v>3661.4507333399997</v>
      </c>
      <c r="G7" s="26">
        <f>'[1]столбы='!S25</f>
        <v>4141.5278333400001</v>
      </c>
    </row>
    <row r="8" spans="1:7" x14ac:dyDescent="0.25">
      <c r="A8" s="27" t="s">
        <v>28</v>
      </c>
      <c r="B8" s="12">
        <f>'[1]столбы='!Q8</f>
        <v>6826.8625896599988</v>
      </c>
      <c r="C8" s="12">
        <f>'[1]столбы='!S8</f>
        <v>7334.953989659999</v>
      </c>
      <c r="D8" s="12">
        <f>'[1]столбы='!Q17</f>
        <v>8290.4830896599997</v>
      </c>
      <c r="E8" s="12">
        <f>'[1]столбы='!S17</f>
        <v>8805.0544896599986</v>
      </c>
      <c r="F8" s="12">
        <f>'[1]столбы='!Q26</f>
        <v>9754.1035896599988</v>
      </c>
      <c r="G8" s="26">
        <f>'[1]столбы='!S26</f>
        <v>10275.154989659997</v>
      </c>
    </row>
    <row r="9" spans="1:7" x14ac:dyDescent="0.25">
      <c r="A9" s="27" t="s">
        <v>29</v>
      </c>
      <c r="B9" s="12"/>
      <c r="C9" s="12"/>
      <c r="D9" s="12"/>
      <c r="E9" s="12"/>
      <c r="F9" s="12"/>
      <c r="G9" s="26"/>
    </row>
    <row r="10" spans="1:7" x14ac:dyDescent="0.25">
      <c r="A10" s="27" t="s">
        <v>30</v>
      </c>
      <c r="B10" s="12">
        <f>'[1]столбы='!Q9</f>
        <v>2010.7677153600002</v>
      </c>
      <c r="C10" s="12">
        <f>'[1]столбы='!S9</f>
        <v>2551.9654353599999</v>
      </c>
      <c r="D10" s="12">
        <f>'[1]столбы='!Q18</f>
        <v>2272.5130953600001</v>
      </c>
      <c r="E10" s="12">
        <f>'[1]столбы='!S18</f>
        <v>2828.20819536</v>
      </c>
      <c r="F10" s="12">
        <f>'[1]столбы='!Q27</f>
        <v>2534.2584753599999</v>
      </c>
      <c r="G10" s="26">
        <f>'[1]столбы='!S27</f>
        <v>3104.4509553600001</v>
      </c>
    </row>
    <row r="11" spans="1:7" ht="15.75" thickBot="1" x14ac:dyDescent="0.3">
      <c r="A11" s="33" t="s">
        <v>31</v>
      </c>
      <c r="B11" s="34">
        <f>'[1]столбы='!Q10</f>
        <v>2387.8717896600001</v>
      </c>
      <c r="C11" s="34">
        <f>'[1]столбы='!S10</f>
        <v>2953.37598966</v>
      </c>
      <c r="D11" s="34">
        <f>'[1]столбы='!Q19</f>
        <v>2742.0037896599997</v>
      </c>
      <c r="E11" s="34">
        <f>'[1]столбы='!S19</f>
        <v>3327.8551896599993</v>
      </c>
      <c r="F11" s="34">
        <f>'[1]столбы='!Q28</f>
        <v>3096.1357896599998</v>
      </c>
      <c r="G11" s="35">
        <f>'[1]столбы='!S28</f>
        <v>3702.3343896600004</v>
      </c>
    </row>
    <row r="12" spans="1:7" x14ac:dyDescent="0.25">
      <c r="A12" s="87" t="s">
        <v>35</v>
      </c>
      <c r="B12" s="88"/>
      <c r="C12" s="88"/>
      <c r="D12" s="88"/>
      <c r="E12" s="88"/>
      <c r="F12" s="88"/>
      <c r="G12" s="89"/>
    </row>
    <row r="13" spans="1:7" x14ac:dyDescent="0.25">
      <c r="A13" s="36"/>
      <c r="B13" s="46">
        <v>2</v>
      </c>
      <c r="C13" s="46"/>
      <c r="D13" s="46">
        <v>2.5</v>
      </c>
      <c r="E13" s="46"/>
      <c r="F13" s="46">
        <v>3</v>
      </c>
      <c r="G13" s="83"/>
    </row>
    <row r="14" spans="1:7" x14ac:dyDescent="0.25">
      <c r="A14" s="14" t="s">
        <v>22</v>
      </c>
      <c r="B14" s="15" t="s">
        <v>23</v>
      </c>
      <c r="C14" s="15" t="s">
        <v>24</v>
      </c>
      <c r="D14" s="15" t="s">
        <v>23</v>
      </c>
      <c r="E14" s="15" t="s">
        <v>24</v>
      </c>
      <c r="F14" s="15" t="s">
        <v>23</v>
      </c>
      <c r="G14" s="32" t="s">
        <v>24</v>
      </c>
    </row>
    <row r="15" spans="1:7" x14ac:dyDescent="0.25">
      <c r="A15" s="27" t="s">
        <v>25</v>
      </c>
      <c r="B15" s="12">
        <f>'[1]столбы='!Q32</f>
        <v>1444.3437864599998</v>
      </c>
      <c r="C15" s="12">
        <f>'[1]столбы='!S32</f>
        <v>2005.3119864599998</v>
      </c>
      <c r="D15" s="12">
        <f>'[1]столбы='!Q42</f>
        <v>1682.4255564600001</v>
      </c>
      <c r="E15" s="12">
        <f>'[1]столбы='!S42</f>
        <v>2262.8337564599997</v>
      </c>
      <c r="F15" s="12">
        <f>'[1]столбы='!Q52</f>
        <v>1920.5073264600001</v>
      </c>
      <c r="G15" s="26">
        <f>'[1]столбы='!S33</f>
        <v>2505.5892264599997</v>
      </c>
    </row>
    <row r="16" spans="1:7" x14ac:dyDescent="0.25">
      <c r="A16" s="27" t="s">
        <v>26</v>
      </c>
      <c r="B16" s="12">
        <f>'[1]столбы='!Q33</f>
        <v>1944.6210264599999</v>
      </c>
      <c r="C16" s="12">
        <f>'[1]столбы='!S33</f>
        <v>2505.5892264599997</v>
      </c>
      <c r="D16" s="12">
        <f>'[1]столбы='!Q43</f>
        <v>2307.77210646</v>
      </c>
      <c r="E16" s="12">
        <f>'[1]столбы='!S43</f>
        <v>2888.1803064599999</v>
      </c>
      <c r="F16" s="12">
        <f>'[1]столбы='!Q53</f>
        <v>2670.9231864599997</v>
      </c>
      <c r="G16" s="26">
        <f>'[1]столбы='!S34</f>
        <v>2882.6875109399998</v>
      </c>
    </row>
    <row r="17" spans="1:7" x14ac:dyDescent="0.25">
      <c r="A17" s="27" t="s">
        <v>27</v>
      </c>
      <c r="B17" s="12">
        <f>'[1]столбы='!Q34</f>
        <v>2348.0929109399999</v>
      </c>
      <c r="C17" s="12">
        <f>'[1]столбы='!S34</f>
        <v>2882.6875109399998</v>
      </c>
      <c r="D17" s="12">
        <f>'[1]столбы='!Q44</f>
        <v>2808.4543109399997</v>
      </c>
      <c r="E17" s="12">
        <f>'[1]столбы='!S44</f>
        <v>3356.0089109399992</v>
      </c>
      <c r="F17" s="12">
        <f>'[1]столбы='!Q54</f>
        <v>3268.8157109399999</v>
      </c>
      <c r="G17" s="26">
        <f>'[1]столбы='!S35</f>
        <v>7103.1939672599992</v>
      </c>
    </row>
    <row r="18" spans="1:7" x14ac:dyDescent="0.25">
      <c r="A18" s="27" t="s">
        <v>28</v>
      </c>
      <c r="B18" s="12">
        <f>'[1]столбы='!Q35</f>
        <v>6595.102567259999</v>
      </c>
      <c r="C18" s="12">
        <f>'[1]столбы='!S35</f>
        <v>7103.1939672599992</v>
      </c>
      <c r="D18" s="12">
        <f>'[1]столбы='!Q45</f>
        <v>8058.7230672599999</v>
      </c>
      <c r="E18" s="12">
        <f>'[1]столбы='!S45</f>
        <v>8573.2944672599988</v>
      </c>
      <c r="F18" s="12">
        <f>'[1]столбы='!Q55</f>
        <v>9522.343567259999</v>
      </c>
      <c r="G18" s="26">
        <f>'[1]столбы='!S36</f>
        <v>2320.2054129599996</v>
      </c>
    </row>
    <row r="19" spans="1:7" x14ac:dyDescent="0.25">
      <c r="A19" s="27" t="s">
        <v>29</v>
      </c>
      <c r="B19" s="12"/>
      <c r="C19" s="12"/>
      <c r="D19" s="12"/>
      <c r="E19" s="12"/>
      <c r="F19" s="12"/>
      <c r="G19" s="26"/>
    </row>
    <row r="20" spans="1:7" x14ac:dyDescent="0.25">
      <c r="A20" s="27" t="s">
        <v>30</v>
      </c>
      <c r="B20" s="12">
        <f>'[1]столбы='!Q36</f>
        <v>1779.0076929599998</v>
      </c>
      <c r="C20" s="12">
        <f>'[1]столбы='!S36</f>
        <v>2320.2054129599996</v>
      </c>
      <c r="D20" s="12">
        <f>'[1]столбы='!Q46</f>
        <v>2040.7530729599998</v>
      </c>
      <c r="E20" s="12">
        <f>'[1]столбы='!S46</f>
        <v>2596.4481729600002</v>
      </c>
      <c r="F20" s="12">
        <f>'[1]столбы='!Q56</f>
        <v>2302.4984529599997</v>
      </c>
      <c r="G20" s="26">
        <f>'[1]столбы='!S56</f>
        <v>2872.6909329599998</v>
      </c>
    </row>
    <row r="21" spans="1:7" x14ac:dyDescent="0.25">
      <c r="A21" s="27" t="s">
        <v>31</v>
      </c>
      <c r="B21" s="12">
        <f>'[1]столбы='!Q37</f>
        <v>2156.1117672599999</v>
      </c>
      <c r="C21" s="12">
        <f>'[1]столбы='!S37</f>
        <v>2721.6159672599997</v>
      </c>
      <c r="D21" s="12">
        <f>'[1]столбы='!Q47</f>
        <v>2510.2437672599999</v>
      </c>
      <c r="E21" s="12">
        <f>'[1]столбы='!S47</f>
        <v>3096.0951672599995</v>
      </c>
      <c r="F21" s="12">
        <f>'[1]столбы='!Q57</f>
        <v>2864.3757672599995</v>
      </c>
      <c r="G21" s="26">
        <f>'[1]столбы='!S57</f>
        <v>3470.5743672600001</v>
      </c>
    </row>
    <row r="22" spans="1:7" x14ac:dyDescent="0.25">
      <c r="A22" s="72" t="s">
        <v>40</v>
      </c>
      <c r="B22" s="62"/>
      <c r="C22" s="62"/>
      <c r="D22" s="62"/>
      <c r="E22" s="62"/>
      <c r="F22" s="62"/>
      <c r="G22" s="63"/>
    </row>
    <row r="23" spans="1:7" x14ac:dyDescent="0.25">
      <c r="A23" s="27" t="s">
        <v>32</v>
      </c>
      <c r="B23" s="12">
        <f>[1]Лаги!M5</f>
        <v>784.01502000000005</v>
      </c>
      <c r="C23" s="12">
        <f>[1]Лаги!O5</f>
        <v>903.33251999999993</v>
      </c>
      <c r="D23" s="12">
        <f>[1]Лаги!M8</f>
        <v>879.47189999999989</v>
      </c>
      <c r="E23" s="12">
        <f>[1]Лаги!O8</f>
        <v>1008.5094</v>
      </c>
      <c r="F23" s="12">
        <f>[1]Лаги!M11</f>
        <v>974.92878000000007</v>
      </c>
      <c r="G23" s="26">
        <f>[1]Лаги!O11</f>
        <v>1113.6862799999999</v>
      </c>
    </row>
    <row r="24" spans="1:7" ht="15.75" thickBot="1" x14ac:dyDescent="0.3">
      <c r="A24" s="33" t="s">
        <v>33</v>
      </c>
      <c r="B24" s="34">
        <f>[1]Лаги!M6</f>
        <v>941.09325000000013</v>
      </c>
      <c r="C24" s="34">
        <f>[1]Лаги!O6</f>
        <v>1060.41075</v>
      </c>
      <c r="D24" s="34">
        <f>[1]Лаги!M9</f>
        <v>1075.8196874999999</v>
      </c>
      <c r="E24" s="34">
        <f>[1]Лаги!O9</f>
        <v>1204.8571875</v>
      </c>
      <c r="F24" s="34">
        <f>[1]Лаги!M12</f>
        <v>1210.5461250000001</v>
      </c>
      <c r="G24" s="35">
        <f>[1]Лаги!O12</f>
        <v>1349.303625</v>
      </c>
    </row>
    <row r="25" spans="1:7" x14ac:dyDescent="0.25">
      <c r="A25" s="84" t="s">
        <v>36</v>
      </c>
      <c r="B25" s="85"/>
      <c r="C25" s="86"/>
      <c r="D25" s="18"/>
      <c r="E25" s="18"/>
      <c r="F25" s="18"/>
      <c r="G25" s="37"/>
    </row>
    <row r="26" spans="1:7" x14ac:dyDescent="0.25">
      <c r="A26" s="38"/>
      <c r="B26" s="13" t="s">
        <v>37</v>
      </c>
      <c r="C26" s="13" t="s">
        <v>24</v>
      </c>
      <c r="D26" s="10"/>
      <c r="E26" s="10"/>
      <c r="F26" s="10"/>
      <c r="G26" s="39"/>
    </row>
    <row r="27" spans="1:7" x14ac:dyDescent="0.25">
      <c r="A27" s="27" t="s">
        <v>25</v>
      </c>
      <c r="B27" s="12">
        <f>[1]кронштейн!K12</f>
        <v>271.44205662719997</v>
      </c>
      <c r="C27" s="12">
        <f>[1]кронштейн!K5</f>
        <v>433.65568300799998</v>
      </c>
      <c r="D27" s="10"/>
      <c r="E27" s="10"/>
      <c r="F27" s="10"/>
      <c r="G27" s="39"/>
    </row>
    <row r="28" spans="1:7" x14ac:dyDescent="0.25">
      <c r="A28" s="27" t="s">
        <v>38</v>
      </c>
      <c r="B28" s="12">
        <f>[1]кронштейн!K14</f>
        <v>283.84906016639997</v>
      </c>
      <c r="C28" s="12">
        <f>[1]кронштейн!K7</f>
        <v>444.80572569599997</v>
      </c>
      <c r="D28" s="10"/>
      <c r="E28" s="10"/>
      <c r="F28" s="10"/>
      <c r="G28" s="39"/>
    </row>
    <row r="29" spans="1:7" ht="15.75" thickBot="1" x14ac:dyDescent="0.3">
      <c r="A29" s="33" t="s">
        <v>39</v>
      </c>
      <c r="B29" s="34">
        <f>[1]кронштейн!K16</f>
        <v>296.25606370559996</v>
      </c>
      <c r="C29" s="34">
        <f>[1]кронштейн!K9</f>
        <v>455.95576838400001</v>
      </c>
      <c r="D29" s="40"/>
      <c r="E29" s="40"/>
      <c r="F29" s="40"/>
      <c r="G29" s="41"/>
    </row>
    <row r="30" spans="1:7" ht="15.75" thickBot="1" x14ac:dyDescent="0.3">
      <c r="A30" s="77" t="s">
        <v>41</v>
      </c>
      <c r="B30" s="78"/>
      <c r="C30" s="78"/>
      <c r="D30" s="78"/>
      <c r="E30" s="78"/>
      <c r="F30" s="78"/>
      <c r="G30" s="79"/>
    </row>
    <row r="31" spans="1:7" x14ac:dyDescent="0.25">
      <c r="A31" s="80" t="s">
        <v>42</v>
      </c>
      <c r="B31" s="81"/>
      <c r="C31" s="82"/>
      <c r="D31" s="17" t="s">
        <v>43</v>
      </c>
      <c r="E31" s="18"/>
      <c r="F31" s="18"/>
      <c r="G31" s="19"/>
    </row>
    <row r="32" spans="1:7" x14ac:dyDescent="0.25">
      <c r="A32" s="24" t="s">
        <v>44</v>
      </c>
      <c r="B32" s="13" t="s">
        <v>45</v>
      </c>
      <c r="C32" s="20" t="s">
        <v>46</v>
      </c>
      <c r="D32" s="72" t="s">
        <v>44</v>
      </c>
      <c r="E32" s="62"/>
      <c r="F32" s="13" t="s">
        <v>45</v>
      </c>
      <c r="G32" s="20" t="s">
        <v>46</v>
      </c>
    </row>
    <row r="33" spans="1:7" x14ac:dyDescent="0.25">
      <c r="A33" s="25" t="s">
        <v>47</v>
      </c>
      <c r="B33" s="16">
        <f>'[1]ВАЛЬЕР УГОЛК ПО ПЕРИМЕТРУ  '!AI4</f>
        <v>9629.1998399999975</v>
      </c>
      <c r="C33" s="26">
        <f>'[1]ВАЛЬЕР УГОЛК ПО ПЕРИМЕТРУ  '!AK4</f>
        <v>11313.117839999999</v>
      </c>
      <c r="D33" s="75" t="s">
        <v>47</v>
      </c>
      <c r="E33" s="76"/>
      <c r="F33" s="5">
        <f>'[1]ВАЛЬЕР НА ЛАГАХ'!AE4</f>
        <v>9332.8289800000002</v>
      </c>
      <c r="G33" s="21">
        <f>'[1]ВАЛЬЕР НА ЛАГАХ'!AG4</f>
        <v>10962.890979999998</v>
      </c>
    </row>
    <row r="34" spans="1:7" x14ac:dyDescent="0.25">
      <c r="A34" s="25" t="s">
        <v>48</v>
      </c>
      <c r="B34" s="16">
        <f>'[1]ВАЛЬЕР УГОЛК ПО ПЕРИМЕТРУ  '!AI5</f>
        <v>11267.94068</v>
      </c>
      <c r="C34" s="26">
        <f>'[1]ВАЛЬЕР УГОЛК ПО ПЕРИМЕТРУ  '!AK5</f>
        <v>13480.52468</v>
      </c>
      <c r="D34" s="75" t="s">
        <v>48</v>
      </c>
      <c r="E34" s="76"/>
      <c r="F34" s="5">
        <f>'[1]ВАЛЬЕР НА ЛАГАХ'!AE5</f>
        <v>10786.996739999999</v>
      </c>
      <c r="G34" s="21">
        <f>'[1]ВАЛЬЕР НА ЛАГАХ'!AG5</f>
        <v>12921.24474</v>
      </c>
    </row>
    <row r="35" spans="1:7" x14ac:dyDescent="0.25">
      <c r="A35" s="25" t="s">
        <v>49</v>
      </c>
      <c r="B35" s="16">
        <f>'[1]ВАЛЬЕР УГОЛК ПО ПЕРИМЕТРУ  '!AI6</f>
        <v>11859.03102</v>
      </c>
      <c r="C35" s="26">
        <f>'[1]ВАЛЬЕР УГОЛК ПО ПЕРИМЕТРУ  '!AK6</f>
        <v>13951.076520000001</v>
      </c>
      <c r="D35" s="75" t="s">
        <v>49</v>
      </c>
      <c r="E35" s="76"/>
      <c r="F35" s="5">
        <f>'[1]ВАЛЬЕР НА ЛАГАХ'!AE6</f>
        <v>11690.811005</v>
      </c>
      <c r="G35" s="21">
        <f>'[1]ВАЛЬЕР НА ЛАГАХ'!AG6</f>
        <v>13733.896504999999</v>
      </c>
    </row>
    <row r="36" spans="1:7" x14ac:dyDescent="0.25">
      <c r="A36" s="25" t="s">
        <v>50</v>
      </c>
      <c r="B36" s="16">
        <f>'[1]ВАЛЬЕР УГОЛК ПО ПЕРИМЕТРУ  '!AI7</f>
        <v>13875.64956</v>
      </c>
      <c r="C36" s="26">
        <f>'[1]ВАЛЬЕР УГОЛК ПО ПЕРИМЕТРУ  '!AK7</f>
        <v>16624.243559999999</v>
      </c>
      <c r="D36" s="75" t="s">
        <v>50</v>
      </c>
      <c r="E36" s="76"/>
      <c r="F36" s="5">
        <f>'[1]ВАЛЬЕР НА ЛАГАХ'!AE7</f>
        <v>13522.856464999999</v>
      </c>
      <c r="G36" s="21">
        <f>'[1]ВАЛЬЕР НА ЛАГАХ'!AG7</f>
        <v>16198.010465000001</v>
      </c>
    </row>
    <row r="37" spans="1:7" x14ac:dyDescent="0.25">
      <c r="A37" s="25" t="s">
        <v>51</v>
      </c>
      <c r="B37" s="16">
        <f>'[1]ВАЛЬЕР УГОЛК ПО ПЕРИМЕТРУ  '!AI8</f>
        <v>14088.862199999998</v>
      </c>
      <c r="C37" s="26">
        <f>'[1]ВАЛЬЕР УГОЛК ПО ПЕРИМЕТРУ  '!AK8</f>
        <v>16589.035200000002</v>
      </c>
      <c r="D37" s="75" t="s">
        <v>51</v>
      </c>
      <c r="E37" s="76"/>
      <c r="F37" s="5">
        <f>'[1]ВАЛЬЕР НА ЛАГАХ'!AE8</f>
        <v>14048.793029999999</v>
      </c>
      <c r="G37" s="21">
        <f>'[1]ВАЛЬЕР НА ЛАГАХ'!AG8</f>
        <v>16504.902029999997</v>
      </c>
    </row>
    <row r="38" spans="1:7" x14ac:dyDescent="0.25">
      <c r="A38" s="25" t="s">
        <v>52</v>
      </c>
      <c r="B38" s="16">
        <f>'[1]ВАЛЬЕР УГОЛК ПО ПЕРИМЕТРУ  '!AI9</f>
        <v>16483.35844</v>
      </c>
      <c r="C38" s="26">
        <f>'[1]ВАЛЬЕР УГОЛК ПО ПЕРИМЕТРУ  '!AK9</f>
        <v>19767.962439999999</v>
      </c>
      <c r="D38" s="75" t="s">
        <v>52</v>
      </c>
      <c r="E38" s="76"/>
      <c r="F38" s="5">
        <f>'[1]ВАЛЬЕР НА ЛАГАХ'!AE9</f>
        <v>16258.716189999999</v>
      </c>
      <c r="G38" s="21">
        <f>'[1]ВАЛЬЕР НА ЛАГАХ'!AG9</f>
        <v>19474.77619</v>
      </c>
    </row>
    <row r="39" spans="1:7" x14ac:dyDescent="0.25">
      <c r="A39" s="27" t="s">
        <v>53</v>
      </c>
      <c r="B39" s="12"/>
      <c r="C39" s="26"/>
      <c r="D39" s="72" t="s">
        <v>54</v>
      </c>
      <c r="E39" s="62"/>
      <c r="F39" s="5"/>
      <c r="G39" s="21"/>
    </row>
    <row r="40" spans="1:7" x14ac:dyDescent="0.25">
      <c r="A40" s="25" t="s">
        <v>50</v>
      </c>
      <c r="B40" s="16">
        <f>'[1]ВАЛЬЕР УГОЛК ПО ПЕРИМЕТРУ  '!AI11</f>
        <v>18129.672168000001</v>
      </c>
      <c r="C40" s="28">
        <f>'[1]ВАЛЬЕР УГОЛК ПО ПЕРИМЕТРУ  '!AK11</f>
        <v>20976.186168</v>
      </c>
      <c r="D40" s="72" t="s">
        <v>55</v>
      </c>
      <c r="E40" s="62"/>
      <c r="F40" s="5">
        <f>'[1]ВАЛЬЕР НА ЛАГАХ'!AE11</f>
        <v>6116.5935399999989</v>
      </c>
      <c r="G40" s="21">
        <f>'[1]ВАЛЬЕР НА ЛАГАХ'!AG11</f>
        <v>6384.5271399999992</v>
      </c>
    </row>
    <row r="41" spans="1:7" ht="15.75" thickBot="1" x14ac:dyDescent="0.3">
      <c r="A41" s="29" t="s">
        <v>52</v>
      </c>
      <c r="B41" s="30">
        <f>'[1]ВАЛЬЕР УГОЛК ПО ПЕРИМЕТРУ  '!AI12</f>
        <v>19461.106048000001</v>
      </c>
      <c r="C41" s="31">
        <f>'[1]ВАЛЬЕР УГОЛК ПО ПЕРИМЕТРУ  '!AK12</f>
        <v>22478.980047999998</v>
      </c>
      <c r="D41" s="73" t="s">
        <v>56</v>
      </c>
      <c r="E41" s="74"/>
      <c r="F41" s="22">
        <f>'[1]ВАЛЬЕР НА ЛАГАХ'!AE12</f>
        <v>6751.9828200000002</v>
      </c>
      <c r="G41" s="23">
        <f>'[1]ВАЛЬЕР НА ЛАГАХ'!AG12</f>
        <v>7132.7284199999986</v>
      </c>
    </row>
  </sheetData>
  <mergeCells count="24">
    <mergeCell ref="A12:G12"/>
    <mergeCell ref="A1:G1"/>
    <mergeCell ref="A2:A3"/>
    <mergeCell ref="B2:G2"/>
    <mergeCell ref="B3:C3"/>
    <mergeCell ref="D3:E3"/>
    <mergeCell ref="F3:G3"/>
    <mergeCell ref="B13:C13"/>
    <mergeCell ref="D13:E13"/>
    <mergeCell ref="F13:G13"/>
    <mergeCell ref="A22:G22"/>
    <mergeCell ref="A25:C25"/>
    <mergeCell ref="A30:G30"/>
    <mergeCell ref="A31:C31"/>
    <mergeCell ref="D32:E32"/>
    <mergeCell ref="D33:E33"/>
    <mergeCell ref="D34:E34"/>
    <mergeCell ref="D40:E40"/>
    <mergeCell ref="D41:E41"/>
    <mergeCell ref="D35:E35"/>
    <mergeCell ref="D36:E36"/>
    <mergeCell ref="D37:E37"/>
    <mergeCell ref="D38:E38"/>
    <mergeCell ref="D39:E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профлист , штак </vt:lpstr>
      <vt:lpstr>рассчеты </vt:lpstr>
      <vt:lpstr>столбы и лаги для забора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</dc:creator>
  <cp:lastModifiedBy>gala</cp:lastModifiedBy>
  <cp:lastPrinted>2025-07-02T05:51:25Z</cp:lastPrinted>
  <dcterms:created xsi:type="dcterms:W3CDTF">2015-06-05T18:19:34Z</dcterms:created>
  <dcterms:modified xsi:type="dcterms:W3CDTF">2025-07-14T10:11:09Z</dcterms:modified>
</cp:coreProperties>
</file>